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新生兒用品清單檢查表" sheetId="1" r:id="rId3"/>
  </sheets>
  <definedNames/>
  <calcPr/>
</workbook>
</file>

<file path=xl/sharedStrings.xml><?xml version="1.0" encoding="utf-8"?>
<sst xmlns="http://schemas.openxmlformats.org/spreadsheetml/2006/main" count="147" uniqueCount="120">
  <si>
    <t>哺乳用品</t>
  </si>
  <si>
    <t>用品名稱</t>
  </si>
  <si>
    <t>數量</t>
  </si>
  <si>
    <t>品牌</t>
  </si>
  <si>
    <t>購買打勾</t>
  </si>
  <si>
    <t>備註</t>
  </si>
  <si>
    <t>澎澎使用的品牌</t>
  </si>
  <si>
    <t>授乳枕</t>
  </si>
  <si>
    <t>等寶寶大了 可自己手握奶瓶時躺在授乳枕上喝奶，媽咪會輕鬆很多</t>
  </si>
  <si>
    <t>奶瓶（小，大）</t>
  </si>
  <si>
    <t>4，2</t>
  </si>
  <si>
    <t>請購買寬口奶瓶</t>
  </si>
  <si>
    <t>消毒鍋</t>
  </si>
  <si>
    <t>蒸氣消毒鍋需搭配烘乾的功能，否則容易滋生細菌</t>
  </si>
  <si>
    <t>電動擠乳器</t>
  </si>
  <si>
    <t>要買就直接買電動的</t>
  </si>
  <si>
    <t>防溢乳墊</t>
  </si>
  <si>
    <t>選擇材質舒適透氣，吸收力較強的產品</t>
  </si>
  <si>
    <t>奶瓶奶嘴刷</t>
  </si>
  <si>
    <t>可以買大刷子跟小刷子的組合包</t>
  </si>
  <si>
    <t>奶瓶蔬果清潔劑</t>
  </si>
  <si>
    <t>母奶很油，需要去油力較強的清潔劑</t>
  </si>
  <si>
    <t>母乳儲存袋</t>
  </si>
  <si>
    <t>瓶餵母奶必備</t>
  </si>
  <si>
    <t>奶粉</t>
  </si>
  <si>
    <t>新生兒在醫院時或月子中心喝的品牌</t>
  </si>
  <si>
    <t>奶粉分裝盒</t>
  </si>
  <si>
    <t>出門必備，不用帶整罐奶粉</t>
  </si>
  <si>
    <t>插電型熱水瓶</t>
  </si>
  <si>
    <t>找有溫控70度的熱水瓶</t>
  </si>
  <si>
    <t>安撫奶嘴</t>
  </si>
  <si>
    <t>盡量固定品牌</t>
  </si>
  <si>
    <t>奶嘴帶</t>
  </si>
  <si>
    <t>可以找布條材質</t>
  </si>
  <si>
    <t>恩典牌</t>
  </si>
  <si>
    <t>羊脂膏</t>
  </si>
  <si>
    <t>寶寶咬破乳頭或寶寶被自己指甲抓傷也可用</t>
  </si>
  <si>
    <t>寶寶衣物</t>
  </si>
  <si>
    <t>紗布衣</t>
  </si>
  <si>
    <t>6-8件</t>
  </si>
  <si>
    <t>新生兒最實穿的衣服</t>
  </si>
  <si>
    <t>蝴蝶衣、妙妙裝、兔裝</t>
  </si>
  <si>
    <t>5套</t>
  </si>
  <si>
    <t>功能比較多的外衣，我們是穿在紗布衣外面</t>
  </si>
  <si>
    <t>外出服</t>
  </si>
  <si>
    <t>依照個人喜好準備</t>
  </si>
  <si>
    <t>包巾</t>
  </si>
  <si>
    <t>包巾有分夏冬款，是睡過夜的好幫手</t>
  </si>
  <si>
    <t>肚圍</t>
  </si>
  <si>
    <t>可以等寶寶大一點再買</t>
  </si>
  <si>
    <t>帽子</t>
  </si>
  <si>
    <t>1-2頂</t>
  </si>
  <si>
    <t>出門時使用，有恩典牌的最好</t>
  </si>
  <si>
    <t>尿布</t>
  </si>
  <si>
    <t>2包</t>
  </si>
  <si>
    <t>先購買NB尺寸</t>
  </si>
  <si>
    <t>襪子</t>
  </si>
  <si>
    <t>注意內部的線頭，確認有沒有脫落可能會纏繞到腳趾</t>
  </si>
  <si>
    <t>紗布巾</t>
  </si>
  <si>
    <t>10-15條</t>
  </si>
  <si>
    <t>新生兒容易溢奶，一天要用好幾條</t>
  </si>
  <si>
    <t>嬰兒洗衣精</t>
  </si>
  <si>
    <t>皮膚比較敏感的嬰兒，建議使用專用的洗衣精</t>
  </si>
  <si>
    <t>寢具用品</t>
  </si>
  <si>
    <t>嬰兒床</t>
  </si>
  <si>
    <t>不用擔心壓到寶寶，也可以訓練寶寶自己睡覺</t>
  </si>
  <si>
    <t>嬰兒被</t>
  </si>
  <si>
    <t>挑選透氣度較好的被子</t>
  </si>
  <si>
    <t>防踢被</t>
  </si>
  <si>
    <t>讓媽咪安心睡覺的好物</t>
  </si>
  <si>
    <t>安撫巾</t>
  </si>
  <si>
    <t>澎媽是購買La Millou竹纖涼感巾當安撫巾</t>
  </si>
  <si>
    <t>防濕尿墊</t>
  </si>
  <si>
    <t>防止小孩溢奶、吐、或是漏尿、尿床….等</t>
  </si>
  <si>
    <t>床墊</t>
  </si>
  <si>
    <t>經濟許可的範圍內，買好一點的床墊</t>
  </si>
  <si>
    <t>床單</t>
  </si>
  <si>
    <t>一定要定期清潔</t>
  </si>
  <si>
    <t>雜牌</t>
  </si>
  <si>
    <t>嬰兒指甲剪</t>
  </si>
  <si>
    <t>頭部是圓弧狀的設計，寶寶亂動也不會被刺到</t>
  </si>
  <si>
    <t>嬰兒棉花棒</t>
  </si>
  <si>
    <t>可以買有黏性的棉花棒</t>
  </si>
  <si>
    <t>耳溫槍</t>
  </si>
  <si>
    <t>嗶一下快速又方便</t>
  </si>
  <si>
    <t>濕紙巾</t>
  </si>
  <si>
    <t>多包</t>
  </si>
  <si>
    <t>買純水無酒精成分的，建議有蓋子的才不易流失水分</t>
  </si>
  <si>
    <t>小夜燈</t>
  </si>
  <si>
    <t>晚上看寶寶狀況使用</t>
  </si>
  <si>
    <t>寶寶監視器</t>
  </si>
  <si>
    <t>享受自由時間必備用品</t>
  </si>
  <si>
    <t>沐浴用品</t>
  </si>
  <si>
    <t>浴盆</t>
  </si>
  <si>
    <t>洗澡泡澡兼具遊樂的場所</t>
  </si>
  <si>
    <t>嬰兒沐浴洗髮精</t>
  </si>
  <si>
    <t>一罐全身洗透透，方便又快速</t>
  </si>
  <si>
    <t>寶寶浴巾</t>
  </si>
  <si>
    <t>買有帽子的浴巾防止吹風感冒</t>
  </si>
  <si>
    <t>小凳子</t>
  </si>
  <si>
    <t>坐著洗寶寶時使用</t>
  </si>
  <si>
    <t>水溫計</t>
  </si>
  <si>
    <t>控制水溫的好幫手</t>
  </si>
  <si>
    <t>乳液</t>
  </si>
  <si>
    <t>新生兒的皮膚比較脆弱，建議勤擦乳液</t>
  </si>
  <si>
    <t>外出用品</t>
  </si>
  <si>
    <t>嬰兒推車</t>
  </si>
  <si>
    <t>除了可以載寶寶，身上的物品都可以往推車上丟</t>
  </si>
  <si>
    <t>嬰兒揹巾</t>
  </si>
  <si>
    <t>在推車不適用的地方，可以改用嬰兒揹巾</t>
  </si>
  <si>
    <t>汽車安全座椅</t>
  </si>
  <si>
    <t>寶寶的安全最重要</t>
  </si>
  <si>
    <t>媽媽包</t>
  </si>
  <si>
    <t>除了要求輕便，內部空間分隔要足夠</t>
  </si>
  <si>
    <t>防蚊液</t>
  </si>
  <si>
    <t>不想寶寶變成紅豆腿，還是乖乖使用一下防蚊液吧</t>
  </si>
  <si>
    <t>抗菌清潔噴霧</t>
  </si>
  <si>
    <t>避免寶寶將細菌吃入口中</t>
  </si>
  <si>
    <t>B5萬用修復霜</t>
  </si>
  <si>
    <t>寶寶的紅屁屁可用，皮膚乾燥也可用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</si>
</sst>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u/>
      <sz val="24.0"/>
      <color rgb="FF000000"/>
      <name val="Microsoft JhengHei"/>
    </font>
    <font>
      <sz val="12.0"/>
    </font>
    <font>
      <b/>
      <sz val="18.0"/>
      <color rgb="FF0000FF"/>
      <name val="Microsoft JhengHei"/>
    </font>
    <font/>
    <font>
      <b/>
      <sz val="12.0"/>
      <name val="Microsoft JhengHei"/>
    </font>
    <font>
      <sz val="12.0"/>
      <name val="Microsoft JhengHei"/>
    </font>
    <font>
      <u/>
      <sz val="12.0"/>
      <color rgb="FF0000FF"/>
      <name val="Microsoft JhengHei"/>
    </font>
    <font>
      <b/>
      <sz val="12.0"/>
      <color rgb="FF0000FF"/>
      <name val="Microsoft JhengHei"/>
    </font>
    <font>
      <u/>
      <sz val="12.0"/>
      <color rgb="FF0000FF"/>
      <name val="Microsoft JhengHei"/>
    </font>
    <font>
      <b/>
      <u/>
      <sz val="12.0"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Font="1"/>
    <xf borderId="1" fillId="3" fontId="3" numFmtId="0" xfId="0" applyAlignment="1" applyBorder="1" applyFill="1" applyFont="1">
      <alignment horizontal="center" readingOrder="0" shrinkToFit="0" vertical="bottom" wrapText="0"/>
    </xf>
    <xf borderId="2" fillId="0" fontId="4" numFmtId="0" xfId="0" applyBorder="1" applyFont="1"/>
    <xf borderId="3" fillId="0" fontId="4" numFmtId="0" xfId="0" applyBorder="1" applyFont="1"/>
    <xf borderId="4" fillId="4" fontId="5" numFmtId="0" xfId="0" applyAlignment="1" applyBorder="1" applyFill="1" applyFont="1">
      <alignment horizontal="center" readingOrder="0" vertical="bottom"/>
    </xf>
    <xf borderId="4" fillId="0" fontId="6" numFmtId="0" xfId="0" applyAlignment="1" applyBorder="1" applyFont="1">
      <alignment horizontal="center" readingOrder="0" shrinkToFit="0" vertical="bottom" wrapText="0"/>
    </xf>
    <xf borderId="4" fillId="0" fontId="6" numFmtId="0" xfId="0" applyAlignment="1" applyBorder="1" applyFont="1">
      <alignment horizontal="center" readingOrder="0" vertical="bottom"/>
    </xf>
    <xf borderId="4" fillId="0" fontId="7" numFmtId="0" xfId="0" applyAlignment="1" applyBorder="1" applyFont="1">
      <alignment horizontal="center" readingOrder="0" vertical="bottom"/>
    </xf>
    <xf borderId="4" fillId="0" fontId="6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readingOrder="0" vertical="bottom"/>
    </xf>
    <xf borderId="1" fillId="3" fontId="3" numFmtId="0" xfId="0" applyAlignment="1" applyBorder="1" applyFont="1">
      <alignment horizontal="center" readingOrder="0" vertical="bottom"/>
    </xf>
    <xf borderId="4" fillId="0" fontId="6" numFmtId="0" xfId="0" applyAlignment="1" applyBorder="1" applyFont="1">
      <alignment horizontal="center" readingOrder="0" vertical="bottom"/>
    </xf>
    <xf borderId="4" fillId="0" fontId="6" numFmtId="0" xfId="0" applyAlignment="1" applyBorder="1" applyFont="1">
      <alignment horizontal="center" readingOrder="0"/>
    </xf>
    <xf borderId="4" fillId="0" fontId="6" numFmtId="0" xfId="0" applyAlignment="1" applyBorder="1" applyFont="1">
      <alignment readingOrder="0"/>
    </xf>
    <xf borderId="4" fillId="0" fontId="9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3.43"/>
    <col customWidth="1" min="2" max="2" width="9.43"/>
    <col customWidth="1" min="3" max="3" width="21.43"/>
    <col customWidth="1" min="4" max="4" width="10.0"/>
    <col customWidth="1" min="5" max="5" width="66.29"/>
    <col customWidth="1" min="6" max="6" width="30.14"/>
  </cols>
  <sheetData>
    <row r="1">
      <c r="A1" s="1" t="str">
        <f>HYPERLINK("https://bestbabyhome.com","新生兒準備用品檢查表 | Best Baby")</f>
        <v>新生兒準備用品檢查表 | Best Baby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 t="s">
        <v>0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2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2.5" customHeight="1">
      <c r="A4" s="7" t="s">
        <v>7</v>
      </c>
      <c r="B4" s="8">
        <v>1.0</v>
      </c>
      <c r="C4" s="8"/>
      <c r="D4" s="8"/>
      <c r="E4" s="8" t="s">
        <v>8</v>
      </c>
      <c r="F4" s="9" t="str">
        <f>HYPERLINK("https://www.bestbabyhome.com/cotex-PC650","COTEX")</f>
        <v>COTEX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2.5" customHeight="1">
      <c r="A5" s="8" t="s">
        <v>9</v>
      </c>
      <c r="B5" s="8" t="s">
        <v>10</v>
      </c>
      <c r="C5" s="8"/>
      <c r="D5" s="8"/>
      <c r="E5" s="8" t="s">
        <v>11</v>
      </c>
      <c r="F5" s="9" t="str">
        <f>HYPERLINK("https://www.bestbabyhome.com/smartmommy-pigeon-glass-160ml","貝親")</f>
        <v>貝親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22.5" customHeight="1">
      <c r="A6" s="8" t="s">
        <v>12</v>
      </c>
      <c r="B6" s="8">
        <v>1.0</v>
      </c>
      <c r="C6" s="8"/>
      <c r="D6" s="8"/>
      <c r="E6" s="8" t="s">
        <v>13</v>
      </c>
      <c r="F6" s="9" t="str">
        <f>HYPERLINK("https://www.bestbabyhome.com/smartmommy-simba-sterilizer","小獅王")</f>
        <v>小獅王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22.5" customHeight="1">
      <c r="A7" s="7" t="s">
        <v>14</v>
      </c>
      <c r="B7" s="8">
        <v>1.0</v>
      </c>
      <c r="C7" s="8"/>
      <c r="D7" s="8"/>
      <c r="E7" s="8" t="s">
        <v>15</v>
      </c>
      <c r="F7" s="9" t="str">
        <f>HYPERLINK("https://www.bestbabyhome.com/smartmommy-avent-9plus","貝瑞克")</f>
        <v>貝瑞克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22.5" customHeight="1">
      <c r="A8" s="7" t="s">
        <v>16</v>
      </c>
      <c r="B8" s="8">
        <v>1.0</v>
      </c>
      <c r="C8" s="8"/>
      <c r="D8" s="8"/>
      <c r="E8" s="8" t="s">
        <v>17</v>
      </c>
      <c r="F8" s="9" t="str">
        <f>HYPERLINK("https://www.bestbabyhome.com/smartmommy-pigeon-honeycomb","貝親")</f>
        <v>貝親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22.5" customHeight="1">
      <c r="A9" s="8" t="s">
        <v>18</v>
      </c>
      <c r="B9" s="8">
        <v>1.0</v>
      </c>
      <c r="C9" s="8"/>
      <c r="D9" s="8"/>
      <c r="E9" s="8" t="s">
        <v>19</v>
      </c>
      <c r="F9" s="9" t="str">
        <f>HYPERLINK("https://www.bestbabyhome.com/infant-simba-bottlebrush","小獅王")</f>
        <v>小獅王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22.5" customHeight="1">
      <c r="A10" s="8" t="s">
        <v>20</v>
      </c>
      <c r="B10" s="8">
        <v>1.0</v>
      </c>
      <c r="C10" s="8"/>
      <c r="D10" s="8"/>
      <c r="E10" s="8" t="s">
        <v>21</v>
      </c>
      <c r="F10" s="9" t="str">
        <f>HYPERLINK("https://www.bestbabyhome.com/smartmommy-nacnac-bottlecleaning","Nac Nac")</f>
        <v>Nac Nac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22.5" customHeight="1">
      <c r="A11" s="8" t="s">
        <v>22</v>
      </c>
      <c r="B11" s="8">
        <v>1.0</v>
      </c>
      <c r="C11" s="10"/>
      <c r="D11" s="8"/>
      <c r="E11" s="8" t="s">
        <v>23</v>
      </c>
      <c r="F11" s="9" t="str">
        <f>HYPERLINK("https://www.bestbabyhome.com/smartmommy-pigeon-milkbag","貝親")</f>
        <v>貝親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22.5" customHeight="1">
      <c r="A12" s="8" t="s">
        <v>24</v>
      </c>
      <c r="B12" s="8">
        <v>1.0</v>
      </c>
      <c r="C12" s="8"/>
      <c r="D12" s="8"/>
      <c r="E12" s="8" t="s">
        <v>25</v>
      </c>
      <c r="F12" s="9" t="str">
        <f>HYPERLINK("https://www.bestbabyhome.com/meiji-01milk-powder","明治")</f>
        <v>明治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22.5" customHeight="1">
      <c r="A13" s="8" t="s">
        <v>26</v>
      </c>
      <c r="B13" s="8">
        <v>1.0</v>
      </c>
      <c r="C13" s="8"/>
      <c r="D13" s="8"/>
      <c r="E13" s="8" t="s">
        <v>27</v>
      </c>
      <c r="F13" s="9" t="str">
        <f>HYPERLINK("https://www.bestbabyhome.com/smartmommy-simba-Milkbox","小獅王")</f>
        <v>小獅王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22.5" customHeight="1">
      <c r="A14" s="8" t="s">
        <v>28</v>
      </c>
      <c r="B14" s="8">
        <v>1.0</v>
      </c>
      <c r="C14" s="8"/>
      <c r="D14" s="8"/>
      <c r="E14" s="8" t="s">
        <v>29</v>
      </c>
      <c r="F14" s="9" t="str">
        <f>HYPERLINK("https://www.bestbabyhome.com/rakuten-zojirushi-CDJUF30","象印")</f>
        <v>象印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22.5" customHeight="1">
      <c r="A15" s="8" t="s">
        <v>30</v>
      </c>
      <c r="B15" s="8">
        <v>3.0</v>
      </c>
      <c r="C15" s="8"/>
      <c r="D15" s="8"/>
      <c r="E15" s="8" t="s">
        <v>31</v>
      </c>
      <c r="F15" s="9" t="str">
        <f>HYPERLINK("https://www.bestbabyhome.com/rakuten-nacnac-nipple","Nac Nac")</f>
        <v>Nac Nac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22.5" customHeight="1">
      <c r="A16" s="8" t="s">
        <v>32</v>
      </c>
      <c r="B16" s="8">
        <v>2.0</v>
      </c>
      <c r="C16" s="11"/>
      <c r="D16" s="8"/>
      <c r="E16" s="8" t="s">
        <v>33</v>
      </c>
      <c r="F16" s="8" t="s">
        <v>34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22.5" customHeight="1">
      <c r="A17" s="7" t="s">
        <v>35</v>
      </c>
      <c r="B17" s="8">
        <v>1.0</v>
      </c>
      <c r="C17" s="8"/>
      <c r="D17" s="8"/>
      <c r="E17" s="8" t="s">
        <v>36</v>
      </c>
      <c r="F17" s="9" t="str">
        <f>HYPERLINK("https://www.bestbabyhome.com/smartmommy-Medela-Sheepfatcream","美樂")</f>
        <v>美樂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12" t="s">
        <v>37</v>
      </c>
      <c r="B18" s="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22.5" customHeight="1">
      <c r="A19" s="6" t="s">
        <v>1</v>
      </c>
      <c r="B19" s="6" t="s">
        <v>2</v>
      </c>
      <c r="C19" s="6" t="s">
        <v>3</v>
      </c>
      <c r="D19" s="6" t="s">
        <v>4</v>
      </c>
      <c r="E19" s="6"/>
      <c r="F19" s="6" t="s">
        <v>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22.5" customHeight="1">
      <c r="A20" s="8" t="s">
        <v>38</v>
      </c>
      <c r="B20" s="7" t="s">
        <v>39</v>
      </c>
      <c r="C20" s="8"/>
      <c r="D20" s="8"/>
      <c r="E20" s="8" t="s">
        <v>40</v>
      </c>
      <c r="F20" s="9" t="str">
        <f>HYPERLINK("https://www.bestbabyhome.com/infant-Baby-Gauze","恩典牌 + FLY 嬰兒紗布衣")</f>
        <v>恩典牌 + FLY 嬰兒紗布衣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22.5" customHeight="1">
      <c r="A21" s="8" t="s">
        <v>41</v>
      </c>
      <c r="B21" s="7" t="s">
        <v>42</v>
      </c>
      <c r="C21" s="8"/>
      <c r="D21" s="8"/>
      <c r="E21" s="8" t="s">
        <v>43</v>
      </c>
      <c r="F21" s="9" t="str">
        <f>HYPERLINK("https://www.bestbabyhome.com/infamt-Dual-use-rabbit","恩典牌 + Benny 咪兔兩用兔裝")</f>
        <v>恩典牌 + Benny 咪兔兩用兔裝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22.5" customHeight="1">
      <c r="A22" s="8" t="s">
        <v>44</v>
      </c>
      <c r="B22" s="7">
        <v>2.0</v>
      </c>
      <c r="C22" s="8"/>
      <c r="D22" s="8"/>
      <c r="E22" s="8" t="s">
        <v>45</v>
      </c>
      <c r="F22" s="8" t="s">
        <v>34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22.5" customHeight="1">
      <c r="A23" s="8" t="s">
        <v>46</v>
      </c>
      <c r="B23" s="7">
        <v>2.0</v>
      </c>
      <c r="C23" s="8"/>
      <c r="D23" s="8"/>
      <c r="E23" s="8" t="s">
        <v>47</v>
      </c>
      <c r="F23" s="9" t="str">
        <f>HYPERLINK("https://www.bestbabyhome.com/infant-LoveToDream-WrapTowel","love to dream 碟型包巾")</f>
        <v>love to dream 碟型包巾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22.5" customHeight="1">
      <c r="A24" s="8" t="s">
        <v>48</v>
      </c>
      <c r="B24" s="7">
        <v>1.0</v>
      </c>
      <c r="C24" s="8"/>
      <c r="D24" s="8"/>
      <c r="E24" s="8" t="s">
        <v>49</v>
      </c>
      <c r="F24" s="8" t="s">
        <v>34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22.5" customHeight="1">
      <c r="A25" s="8" t="s">
        <v>50</v>
      </c>
      <c r="B25" s="7" t="s">
        <v>51</v>
      </c>
      <c r="C25" s="8"/>
      <c r="D25" s="8"/>
      <c r="E25" s="8" t="s">
        <v>52</v>
      </c>
      <c r="F25" s="8" t="s">
        <v>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22.5" customHeight="1">
      <c r="A26" s="8" t="s">
        <v>53</v>
      </c>
      <c r="B26" s="7" t="s">
        <v>54</v>
      </c>
      <c r="C26" s="8"/>
      <c r="D26" s="8"/>
      <c r="E26" s="8" t="s">
        <v>55</v>
      </c>
      <c r="F26" s="9" t="str">
        <f>HYPERLINK("https://www.bestbabyhome.com/infant-GOON-NB","日本大王")</f>
        <v>日本大王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22.5" customHeight="1">
      <c r="A27" s="8" t="s">
        <v>56</v>
      </c>
      <c r="B27" s="7">
        <v>2.0</v>
      </c>
      <c r="C27" s="8"/>
      <c r="D27" s="8"/>
      <c r="E27" s="8" t="s">
        <v>57</v>
      </c>
      <c r="F27" s="8" t="s">
        <v>34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22.5" customHeight="1">
      <c r="A28" s="8" t="s">
        <v>58</v>
      </c>
      <c r="B28" s="7" t="s">
        <v>59</v>
      </c>
      <c r="C28" s="8"/>
      <c r="D28" s="8"/>
      <c r="E28" s="8" t="s">
        <v>60</v>
      </c>
      <c r="F28" s="9" t="str">
        <f>HYPERLINK("https://www.bestbabyhome.com/infant-roaze","柔仕")</f>
        <v>柔仕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22.5" customHeight="1">
      <c r="A29" s="8" t="s">
        <v>61</v>
      </c>
      <c r="B29" s="8">
        <v>1.0</v>
      </c>
      <c r="C29" s="8"/>
      <c r="D29" s="8"/>
      <c r="E29" s="8" t="s">
        <v>62</v>
      </c>
      <c r="F29" s="9" t="str">
        <f>HYPERLINK("https://www.bestbabyhome.com/smartmommy-nacnac-LaundryDetergent","Nac Nac")</f>
        <v>Nac Nac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12" t="s">
        <v>63</v>
      </c>
      <c r="B30" s="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22.5" customHeight="1">
      <c r="A31" s="6" t="s">
        <v>1</v>
      </c>
      <c r="B31" s="6" t="s">
        <v>2</v>
      </c>
      <c r="C31" s="6" t="s">
        <v>3</v>
      </c>
      <c r="D31" s="6" t="s">
        <v>4</v>
      </c>
      <c r="E31" s="6"/>
      <c r="F31" s="6" t="s">
        <v>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22.5" customHeight="1">
      <c r="A32" s="8" t="s">
        <v>64</v>
      </c>
      <c r="B32" s="8">
        <v>1.0</v>
      </c>
      <c r="C32" s="8"/>
      <c r="D32" s="8"/>
      <c r="E32" s="8" t="s">
        <v>65</v>
      </c>
      <c r="F32" s="8" t="s">
        <v>34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22.5" customHeight="1">
      <c r="A33" s="8" t="s">
        <v>66</v>
      </c>
      <c r="B33" s="7">
        <v>1.0</v>
      </c>
      <c r="C33" s="8"/>
      <c r="D33" s="8"/>
      <c r="E33" s="8" t="s">
        <v>67</v>
      </c>
      <c r="F33" s="8" t="s">
        <v>34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22.5" customHeight="1">
      <c r="A34" s="8" t="s">
        <v>68</v>
      </c>
      <c r="B34" s="7">
        <v>1.0</v>
      </c>
      <c r="C34" s="8"/>
      <c r="D34" s="8"/>
      <c r="E34" s="8" t="s">
        <v>69</v>
      </c>
      <c r="F34" s="9" t="str">
        <f>HYPERLINK("https://www.bestbabyhome.com/infant-Hoppetta-Antikick","Hoppetta")</f>
        <v>Hoppetta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22.5" customHeight="1">
      <c r="A35" s="8" t="s">
        <v>70</v>
      </c>
      <c r="B35" s="7">
        <v>2.0</v>
      </c>
      <c r="C35" s="8"/>
      <c r="D35" s="8"/>
      <c r="E35" s="8" t="s">
        <v>71</v>
      </c>
      <c r="F35" s="9" t="str">
        <f>HYPERLINK("https://www.bestbabyhome.com/MOMO-La-Millou"," La Millou")</f>
        <v> La Millou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22.5" customHeight="1">
      <c r="A36" s="8" t="s">
        <v>72</v>
      </c>
      <c r="B36" s="7">
        <v>2.0</v>
      </c>
      <c r="C36" s="8"/>
      <c r="D36" s="8"/>
      <c r="E36" s="8" t="s">
        <v>73</v>
      </c>
      <c r="F36" s="9" t="str">
        <f>HYPERLINK("https://www.bestbabyhome.com/rakuten-cotex-SB020","Cotex")</f>
        <v>Cotex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22.5" customHeight="1">
      <c r="A37" s="8" t="s">
        <v>74</v>
      </c>
      <c r="B37" s="7">
        <v>1.0</v>
      </c>
      <c r="C37" s="8"/>
      <c r="D37" s="8"/>
      <c r="E37" s="8" t="s">
        <v>75</v>
      </c>
      <c r="F37" s="9" t="str">
        <f>HYPERLINK("https://www.ikea.com/tw/zh/catalog/products/20348108/","IKEA")</f>
        <v>IKEA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22.5" customHeight="1">
      <c r="A38" s="8" t="s">
        <v>76</v>
      </c>
      <c r="B38" s="7">
        <v>3.0</v>
      </c>
      <c r="C38" s="8"/>
      <c r="D38" s="8"/>
      <c r="E38" s="8" t="s">
        <v>77</v>
      </c>
      <c r="F38" s="8" t="s">
        <v>78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22.5" customHeight="1">
      <c r="A39" s="8" t="s">
        <v>79</v>
      </c>
      <c r="B39" s="7">
        <v>1.0</v>
      </c>
      <c r="C39" s="8"/>
      <c r="D39" s="8"/>
      <c r="E39" s="8" t="s">
        <v>80</v>
      </c>
      <c r="F39" s="9" t="str">
        <f>HYPERLINK("https://www.bestbabyhome.com/smartmommy-pigeon-Nailscissors","貝親")</f>
        <v>貝親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22.5" customHeight="1">
      <c r="A40" s="8" t="s">
        <v>81</v>
      </c>
      <c r="B40" s="7">
        <v>1.0</v>
      </c>
      <c r="C40" s="8"/>
      <c r="D40" s="8"/>
      <c r="E40" s="8" t="s">
        <v>82</v>
      </c>
      <c r="F40" s="9" t="str">
        <f>HYPERLINK("https://www.bestbabyhome.com/smartmommy-pigeon-CottonSwab","貝親")</f>
        <v>貝親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22.5" customHeight="1">
      <c r="A41" s="8" t="s">
        <v>83</v>
      </c>
      <c r="B41" s="8">
        <v>1.0</v>
      </c>
      <c r="C41" s="8"/>
      <c r="D41" s="8"/>
      <c r="E41" s="8" t="s">
        <v>84</v>
      </c>
      <c r="F41" s="13" t="str">
        <f>HYPERLINK("https://www.bestbabyhome.com/rakuten-TERUMO-EarThermometer","泰爾茂")</f>
        <v>泰爾茂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22.5" customHeight="1">
      <c r="A42" s="8" t="s">
        <v>85</v>
      </c>
      <c r="B42" s="8" t="s">
        <v>86</v>
      </c>
      <c r="C42" s="8"/>
      <c r="D42" s="8"/>
      <c r="E42" s="8" t="s">
        <v>87</v>
      </c>
      <c r="F42" s="9" t="str">
        <f>HYPERLINK("https://www.bestbabyhome.com/rakuten-happybebe-Wetwipes","happy bebe")</f>
        <v>happy bebe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22.5" customHeight="1">
      <c r="A43" s="8" t="s">
        <v>88</v>
      </c>
      <c r="B43" s="8">
        <v>1.0</v>
      </c>
      <c r="C43" s="8"/>
      <c r="D43" s="8"/>
      <c r="E43" s="8" t="s">
        <v>89</v>
      </c>
      <c r="F43" s="8" t="s">
        <v>78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22.5" customHeight="1">
      <c r="A44" s="8" t="s">
        <v>90</v>
      </c>
      <c r="B44" s="8">
        <v>1.0</v>
      </c>
      <c r="C44" s="8"/>
      <c r="D44" s="8"/>
      <c r="E44" s="8" t="s">
        <v>91</v>
      </c>
      <c r="F44" s="9" t="str">
        <f>HYPERLINK("https://www.bestbabyhome.com/rakuten-dlink-dcs850l","D-Link DCS-850L")</f>
        <v>D-Link DCS-850L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12" t="s">
        <v>92</v>
      </c>
      <c r="B45" s="4"/>
      <c r="C45" s="4"/>
      <c r="D45" s="4"/>
      <c r="E45" s="4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22.5" customHeight="1">
      <c r="A46" s="6" t="s">
        <v>1</v>
      </c>
      <c r="B46" s="6" t="s">
        <v>2</v>
      </c>
      <c r="C46" s="6" t="s">
        <v>3</v>
      </c>
      <c r="D46" s="6" t="s">
        <v>4</v>
      </c>
      <c r="E46" s="6"/>
      <c r="F46" s="6" t="s">
        <v>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22.5" customHeight="1">
      <c r="A47" s="8" t="s">
        <v>93</v>
      </c>
      <c r="B47" s="8">
        <v>1.0</v>
      </c>
      <c r="C47" s="8"/>
      <c r="D47" s="8"/>
      <c r="E47" s="8" t="s">
        <v>94</v>
      </c>
      <c r="F47" s="9" t="str">
        <f>HYPERLINK("https://www.bestbabyhome.com/rakuten-Karibu-bathtub","Karibu Tubby")</f>
        <v>Karibu Tubby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22.5" customHeight="1">
      <c r="A48" s="8" t="s">
        <v>95</v>
      </c>
      <c r="B48" s="8">
        <v>1.0</v>
      </c>
      <c r="C48" s="8"/>
      <c r="D48" s="8"/>
      <c r="E48" s="8" t="s">
        <v>96</v>
      </c>
      <c r="F48" s="9" t="str">
        <f>HYPERLINK("https://www.bestbabyhome.com/rakuten-Aveeno-Bathing","Aveeno")</f>
        <v>Aveeno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22.5" customHeight="1">
      <c r="A49" s="8" t="s">
        <v>97</v>
      </c>
      <c r="B49" s="8">
        <v>3.0</v>
      </c>
      <c r="C49" s="8"/>
      <c r="D49" s="8"/>
      <c r="E49" s="8" t="s">
        <v>98</v>
      </c>
      <c r="F49" s="9" t="str">
        <f>HYPERLINK("https://www.ikea.com/tw/zh/catalog/products/90363831/","IKEA")</f>
        <v>IKEA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22.5" customHeight="1">
      <c r="A50" s="8" t="s">
        <v>99</v>
      </c>
      <c r="B50" s="8">
        <v>1.0</v>
      </c>
      <c r="C50" s="8"/>
      <c r="D50" s="8"/>
      <c r="E50" s="8" t="s">
        <v>100</v>
      </c>
      <c r="F50" s="9" t="str">
        <f>HYPERLINK("https://www.ikea.com/tw/zh/catalog/products/50291332/","IKEA")</f>
        <v>IKEA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22.5" customHeight="1">
      <c r="A51" s="8" t="s">
        <v>101</v>
      </c>
      <c r="B51" s="8">
        <v>1.0</v>
      </c>
      <c r="C51" s="8"/>
      <c r="D51" s="8"/>
      <c r="E51" s="8" t="s">
        <v>102</v>
      </c>
      <c r="F51" s="9" t="str">
        <f>HYPERLINK("https://www.bestbabyhome.com/infant-PiyoPiyo-WaterTemperature","PiyoPiyo")</f>
        <v>PiyoPiyo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22.5" customHeight="1">
      <c r="A52" s="8" t="s">
        <v>103</v>
      </c>
      <c r="B52" s="8">
        <v>1.0</v>
      </c>
      <c r="C52" s="8"/>
      <c r="D52" s="8"/>
      <c r="E52" s="8" t="s">
        <v>104</v>
      </c>
      <c r="F52" s="9" t="str">
        <f>HYPERLINK("https://www.bestbabyhome.com/rakuten-Aveeno-Emulsion","Aveeno")</f>
        <v>Aveeno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12" t="s">
        <v>105</v>
      </c>
      <c r="B53" s="4"/>
      <c r="C53" s="4"/>
      <c r="D53" s="4"/>
      <c r="E53" s="4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22.5" customHeight="1">
      <c r="A54" s="6" t="s">
        <v>1</v>
      </c>
      <c r="B54" s="6" t="s">
        <v>2</v>
      </c>
      <c r="C54" s="6" t="s">
        <v>3</v>
      </c>
      <c r="D54" s="6" t="s">
        <v>4</v>
      </c>
      <c r="E54" s="6"/>
      <c r="F54" s="6" t="s">
        <v>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22.5" customHeight="1">
      <c r="A55" s="8" t="s">
        <v>106</v>
      </c>
      <c r="B55" s="8">
        <v>1.0</v>
      </c>
      <c r="C55" s="8"/>
      <c r="D55" s="8"/>
      <c r="E55" s="8" t="s">
        <v>107</v>
      </c>
      <c r="F55" s="9" t="str">
        <f>HYPERLINK("https://www.bestbabyhome.com/smartmommy-graco-citiace","Graco")</f>
        <v>Graco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22.5" customHeight="1">
      <c r="A56" s="8" t="s">
        <v>108</v>
      </c>
      <c r="B56" s="8">
        <v>1.0</v>
      </c>
      <c r="C56" s="8"/>
      <c r="D56" s="8"/>
      <c r="E56" s="8" t="s">
        <v>109</v>
      </c>
      <c r="F56" s="9" t="str">
        <f>HYPERLINK("https://www.bestbabyhome.com/infant-pognae-Sling","POGNAE")</f>
        <v>POGNAE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22.5" customHeight="1">
      <c r="A57" s="8" t="s">
        <v>110</v>
      </c>
      <c r="B57" s="8">
        <v>1.0</v>
      </c>
      <c r="C57" s="8"/>
      <c r="D57" s="8"/>
      <c r="E57" s="8" t="s">
        <v>111</v>
      </c>
      <c r="F57" s="9" t="str">
        <f>HYPERLINK("https://www.bestbabyhome.com/smartmommy-chicco-child_safety_seat","chicco")</f>
        <v>chicco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22.5" customHeight="1">
      <c r="A58" s="8" t="s">
        <v>112</v>
      </c>
      <c r="B58" s="8">
        <v>1.0</v>
      </c>
      <c r="C58" s="8"/>
      <c r="D58" s="8"/>
      <c r="E58" s="8" t="s">
        <v>113</v>
      </c>
      <c r="F58" s="9" t="str">
        <f>HYPERLINK("https://www.haruhonpo.com/pdtdetail.php?c=101&amp;id=43","小晴天本舖")</f>
        <v>小晴天本舖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22.5" customHeight="1">
      <c r="A59" s="14" t="s">
        <v>114</v>
      </c>
      <c r="B59" s="14">
        <v>1.0</v>
      </c>
      <c r="C59" s="15"/>
      <c r="D59" s="8"/>
      <c r="E59" s="8" t="s">
        <v>115</v>
      </c>
      <c r="F59" s="16" t="str">
        <f>HYPERLINK("https://www.bestbabyhome.com/SKIN-VAPE","SKIN VAPE金色天使防蚊噴霧")</f>
        <v>SKIN VAPE金色天使防蚊噴霧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22.5" customHeight="1">
      <c r="A60" s="14" t="s">
        <v>116</v>
      </c>
      <c r="B60" s="14">
        <v>1.0</v>
      </c>
      <c r="C60" s="14"/>
      <c r="D60" s="8"/>
      <c r="E60" s="8" t="s">
        <v>117</v>
      </c>
      <c r="F60" s="16" t="str">
        <f>HYPERLINK("https://www.bestbabyhome.com/rakuten-goldshield-clean","黃金盾")</f>
        <v>黃金盾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22.5" customHeight="1">
      <c r="A61" s="8" t="s">
        <v>118</v>
      </c>
      <c r="B61" s="8">
        <v>1.0</v>
      </c>
      <c r="C61" s="8"/>
      <c r="D61" s="8"/>
      <c r="E61" s="8" t="s">
        <v>119</v>
      </c>
      <c r="F61" s="9" t="str">
        <f>HYPERLINK("https://www.bestbabyhome.com/infant-LA_ROCHE_POSAY-B5","理膚寶水")</f>
        <v>理膚寶水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2"/>
      <c r="C63" s="2"/>
      <c r="D63" s="2"/>
      <c r="E63" s="17"/>
      <c r="F63" s="18" t="str">
        <f>HYPERLINK("https://bestbabyhome.com","By 澎爸 | Best Baby")</f>
        <v>By 澎爸 | Best Baby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</sheetData>
  <mergeCells count="6">
    <mergeCell ref="A2:F2"/>
    <mergeCell ref="A18:F18"/>
    <mergeCell ref="A30:F30"/>
    <mergeCell ref="A45:F45"/>
    <mergeCell ref="A53:F53"/>
    <mergeCell ref="A1:F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